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fishcouk-my.sharepoint.com/personal/ivan_bartolo_seafish_co_uk/Documents/Desktop/SIPA 18MAR2024/"/>
    </mc:Choice>
  </mc:AlternateContent>
  <xr:revisionPtr revIDLastSave="1" documentId="13_ncr:4000b_{D9EBCA01-3097-4DC2-B13D-A4C4DE57D7CC}" xr6:coauthVersionLast="47" xr6:coauthVersionMax="47" xr10:uidLastSave="{682DE36E-A43F-42C7-856E-4D5EFE0A4645}"/>
  <bookViews>
    <workbookView xWindow="-120" yWindow="-16320" windowWidth="29040" windowHeight="15840" activeTab="3" xr2:uid="{00000000-000D-0000-FFFF-FFFF00000000}"/>
  </bookViews>
  <sheets>
    <sheet name="OUT" sheetId="1" r:id="rId1"/>
    <sheet name="IN" sheetId="2" r:id="rId2"/>
    <sheet name="TOTAL" sheetId="3" r:id="rId3"/>
    <sheet name="Annual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4" l="1"/>
  <c r="B34" i="4"/>
  <c r="B25" i="4"/>
  <c r="E29" i="2"/>
  <c r="B5" i="4"/>
  <c r="B9" i="4"/>
  <c r="B50" i="2"/>
  <c r="F31" i="2"/>
  <c r="B21" i="4"/>
  <c r="B20" i="4"/>
  <c r="B15" i="4"/>
  <c r="B14" i="4"/>
  <c r="F62" i="1"/>
  <c r="B8" i="4"/>
  <c r="B12" i="4"/>
  <c r="B7" i="4"/>
  <c r="B6" i="4"/>
  <c r="B4" i="4"/>
  <c r="E6" i="2"/>
  <c r="F47" i="2"/>
  <c r="F40" i="2"/>
  <c r="F10" i="1"/>
  <c r="F32" i="1"/>
  <c r="F20" i="1"/>
  <c r="F37" i="1"/>
  <c r="F43" i="1"/>
  <c r="F5" i="1"/>
  <c r="D23" i="4"/>
  <c r="F25" i="1"/>
  <c r="E41" i="4"/>
  <c r="E3" i="3"/>
  <c r="B65" i="1"/>
  <c r="E4" i="3"/>
  <c r="B23" i="4"/>
  <c r="D42" i="4" l="1"/>
</calcChain>
</file>

<file path=xl/sharedStrings.xml><?xml version="1.0" encoding="utf-8"?>
<sst xmlns="http://schemas.openxmlformats.org/spreadsheetml/2006/main" count="133" uniqueCount="99">
  <si>
    <t>Boardmeetings</t>
  </si>
  <si>
    <t>amount</t>
  </si>
  <si>
    <t>total</t>
  </si>
  <si>
    <t>General Assembly</t>
  </si>
  <si>
    <t>Maintenance website</t>
  </si>
  <si>
    <t>Newsmedia</t>
  </si>
  <si>
    <t>Membership fees</t>
  </si>
  <si>
    <t>Scientific researches</t>
  </si>
  <si>
    <t>Bankcharges</t>
  </si>
  <si>
    <t>total in</t>
  </si>
  <si>
    <t>total out</t>
  </si>
  <si>
    <t>IN</t>
  </si>
  <si>
    <t>membership fees</t>
  </si>
  <si>
    <t>OUT</t>
  </si>
  <si>
    <t>Costs Boardmeetings SIPA</t>
  </si>
  <si>
    <t>Maintenance Website</t>
  </si>
  <si>
    <t>Visit International conferences</t>
  </si>
  <si>
    <t>Public/Private Partnerships</t>
  </si>
  <si>
    <t>Various bankcharges</t>
  </si>
  <si>
    <t>Activity</t>
  </si>
  <si>
    <t>Income</t>
  </si>
  <si>
    <t>Costs Boardmeeting</t>
  </si>
  <si>
    <t>Legal costs</t>
  </si>
  <si>
    <t>Visits International Conferences</t>
  </si>
  <si>
    <t>Balance</t>
  </si>
  <si>
    <t>Costs General Assembly</t>
  </si>
  <si>
    <t>invoice - number</t>
  </si>
  <si>
    <t xml:space="preserve">Naranja tec </t>
  </si>
  <si>
    <t xml:space="preserve">Scientific research </t>
  </si>
  <si>
    <t xml:space="preserve">Scientific researches </t>
  </si>
  <si>
    <t>New Website</t>
  </si>
  <si>
    <t>Frucom / Faib</t>
  </si>
  <si>
    <t>associated fee Frucom</t>
  </si>
  <si>
    <t>transfer saving account</t>
  </si>
  <si>
    <t>membership fees 2022</t>
  </si>
  <si>
    <t>Budget 2023</t>
  </si>
  <si>
    <t>BANK   current account   1/1/2023</t>
  </si>
  <si>
    <r>
      <rPr>
        <sz val="12"/>
        <color indexed="8"/>
        <rFont val="Times New Roman"/>
        <family val="1"/>
      </rPr>
      <t xml:space="preserve">              </t>
    </r>
    <r>
      <rPr>
        <b/>
        <i/>
        <u/>
        <sz val="12"/>
        <color indexed="8"/>
        <rFont val="Times New Roman"/>
        <family val="1"/>
      </rPr>
      <t>saving account    1/1/2023</t>
    </r>
  </si>
  <si>
    <t>BANK    current account   31/12/2023</t>
  </si>
  <si>
    <r>
      <rPr>
        <sz val="12"/>
        <color indexed="8"/>
        <rFont val="Times New Roman"/>
        <family val="1"/>
      </rPr>
      <t xml:space="preserve">                </t>
    </r>
    <r>
      <rPr>
        <b/>
        <i/>
        <u/>
        <sz val="12"/>
        <color indexed="8"/>
        <rFont val="Times New Roman"/>
        <family val="1"/>
      </rPr>
      <t>saving account    31/12/2023</t>
    </r>
  </si>
  <si>
    <t>current account - 1/01/2023</t>
  </si>
  <si>
    <t>current account - 31/12/2023</t>
  </si>
  <si>
    <t>saving account - 1/01/2023</t>
  </si>
  <si>
    <t>saving account - 31/12/2023</t>
  </si>
  <si>
    <t>january 2023</t>
  </si>
  <si>
    <t>february 2023</t>
  </si>
  <si>
    <t xml:space="preserve">march 2023 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</si>
  <si>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</si>
  <si>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</si>
  <si>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</si>
  <si>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</si>
  <si>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</si>
  <si>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</si>
  <si>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</si>
  <si>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</si>
  <si>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</si>
  <si>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intrest oct-dec 22</t>
  </si>
  <si>
    <t>intrest jan-march 2023</t>
  </si>
  <si>
    <t xml:space="preserve">intrest april-june 2023 </t>
  </si>
  <si>
    <t>intrest july-sept 2023</t>
  </si>
  <si>
    <t>bank - number</t>
  </si>
  <si>
    <t>bank-number</t>
  </si>
  <si>
    <t>Multifish - 2022</t>
  </si>
  <si>
    <t>Klaas Puul - 2022</t>
  </si>
  <si>
    <t xml:space="preserve">associated membershipfee Frucom - 2023 </t>
  </si>
  <si>
    <t>VIV</t>
  </si>
  <si>
    <t>DSFV</t>
  </si>
  <si>
    <t>Den Heijer</t>
  </si>
  <si>
    <t>Hottlet frozen foods nv</t>
  </si>
  <si>
    <t xml:space="preserve">Escal </t>
  </si>
  <si>
    <t>Aquamarine Seafood</t>
  </si>
  <si>
    <t>Nordic Seafood</t>
  </si>
  <si>
    <t>Danish Seafood ass</t>
  </si>
  <si>
    <t>Thalassa Seafood</t>
  </si>
  <si>
    <t>Inlet</t>
  </si>
  <si>
    <t>Seafood Connection</t>
  </si>
  <si>
    <t>Lyons Seafood</t>
  </si>
  <si>
    <t>Interseafish</t>
  </si>
  <si>
    <t>Galana Seafood</t>
  </si>
  <si>
    <t>Mooijer Volendam</t>
  </si>
  <si>
    <t>Seamark</t>
  </si>
  <si>
    <t>Klaas Puul</t>
  </si>
  <si>
    <t>Mida Trade</t>
  </si>
  <si>
    <t>Faib - 2023</t>
  </si>
  <si>
    <t>Frucom - 2023</t>
  </si>
  <si>
    <t>bussines tax - Kontich</t>
  </si>
  <si>
    <t>urgent payment Sheraton</t>
  </si>
  <si>
    <t xml:space="preserve">Faib 2023 + Frucom 2023 </t>
  </si>
  <si>
    <t xml:space="preserve">Sheraton 21 nov </t>
  </si>
  <si>
    <t>refund less persons attending boardmeeting - 21 nov</t>
  </si>
  <si>
    <t>3x professional email</t>
  </si>
  <si>
    <t xml:space="preserve">Plan empressa Linux </t>
  </si>
  <si>
    <t>soporte web</t>
  </si>
  <si>
    <t>renewal domino - seafoodalliance.org</t>
  </si>
  <si>
    <t>newsletter system</t>
  </si>
  <si>
    <t>membership fees 2023</t>
  </si>
  <si>
    <t>refund Sheraton</t>
  </si>
  <si>
    <t>Costs General Assembly SIPA</t>
  </si>
  <si>
    <r>
      <t xml:space="preserve">Budget 2024 </t>
    </r>
    <r>
      <rPr>
        <b/>
        <i/>
        <u/>
        <sz val="12"/>
        <color rgb="FFFF0000"/>
        <rFont val="Times New Roman"/>
        <family val="1"/>
      </rPr>
      <t>- proposal for Board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</si>
</sst>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€&quot;\ #,##0;[Red]&quot;€&quot;\ \-#,##0"/>
    <numFmt numFmtId="165" formatCode="&quot;€&quot;\ #,##0.00;&quot;€&quot;\ \-#,##0.00"/>
    <numFmt numFmtId="166" formatCode="&quot;€&quot;\ #,##0.00;[Red]&quot;€&quot;\ \-#,##0.00"/>
    <numFmt numFmtId="167" formatCode="[$€-2]\ #,##0;[Red]\-[$€-2]\ #,##0"/>
    <numFmt numFmtId="168" formatCode="[$€-2]\ #,##0.00;[Red]\-[$€-2]\ #,##0.00"/>
    <numFmt numFmtId="169" formatCode="[$€-2]\ #,##0.00;\-[$€-2]\ #,##0.00"/>
    <numFmt numFmtId="170" formatCode="[$€-2]\ #,##0.00"/>
    <numFmt numFmtId="171" formatCode="&quot;€&quot;\ #,##0.00_-;[Red]&quot;€&quot;\ #,##0.00\-"/>
    <numFmt numFmtId="172" formatCode="&quot;€&quot;\ #,##0.00_-"/>
    <numFmt numFmtId="173" formatCode="[$€-2]\ #,##0.00;[Red][$€-2]\ \-#,##0.00"/>
    <numFmt numFmtId="174" formatCode="&quot;€&quot;\ #,##0.00"/>
    <numFmt numFmtId="175" formatCode="[$€-C07]\ #,##0.00;[Red]\-[$€-C07]\ #,##0.00"/>
    <numFmt numFmtId="176" formatCode="[$€-C07]\ #,##0.00;[Red][$€-C07]\ #,##0.00"/>
    <numFmt numFmtId="177" formatCode="[$€-413]\ #,##0.00;[Red][$€-413]\ \-#,##0.00"/>
    <numFmt numFmtId="178" formatCode="[$€-413]\ #,##0.00"/>
    <numFmt numFmtId="179" formatCode="[$€-813]\ #,##0.00;[Red][$€-813]\ \-#,##0.00"/>
  </numFmts>
  <fonts count="34" x14ac:knownFonts="1">
    <font>
      <sz val="11"/>
      <color theme="1"/>
      <name val="Calibri"/>
      <family val="2"/>
      <scheme val="minor"/>
    </font>
    <font>
      <b/>
      <i/>
      <u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rgb="FFFF0000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name val="Calibri"/>
      <family val="2"/>
      <scheme val="minor"/>
    </font>
    <font>
      <b/>
      <i/>
      <u/>
      <sz val="10"/>
      <color theme="3"/>
      <name val="Arial"/>
      <family val="2"/>
    </font>
    <font>
      <sz val="10"/>
      <color theme="3"/>
      <name val="Arial"/>
      <family val="2"/>
    </font>
    <font>
      <sz val="11"/>
      <color rgb="FF00B050"/>
      <name val="Calibri"/>
      <family val="2"/>
      <scheme val="minor"/>
    </font>
    <font>
      <sz val="12"/>
      <color rgb="FF00B050"/>
      <name val="Times New Roman"/>
      <family val="2"/>
    </font>
    <font>
      <sz val="10"/>
      <color rgb="FF00B050"/>
      <name val="Times New Roman"/>
      <family val="2"/>
    </font>
    <font>
      <b/>
      <i/>
      <u/>
      <sz val="10"/>
      <color theme="1"/>
      <name val="Arial"/>
      <family val="2"/>
    </font>
    <font>
      <u/>
      <sz val="12"/>
      <color theme="1"/>
      <name val="Arial"/>
      <family val="2"/>
    </font>
    <font>
      <sz val="11"/>
      <color theme="1"/>
      <name val="Calibri"/>
      <family val="2"/>
    </font>
    <font>
      <b/>
      <i/>
      <u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1" xfId="0" applyFont="1" applyBorder="1"/>
    <xf numFmtId="168" fontId="0" fillId="0" borderId="0" xfId="0" applyNumberFormat="1"/>
    <xf numFmtId="168" fontId="9" fillId="0" borderId="2" xfId="0" applyNumberFormat="1" applyFont="1" applyBorder="1"/>
    <xf numFmtId="169" fontId="0" fillId="0" borderId="0" xfId="0" applyNumberFormat="1"/>
    <xf numFmtId="170" fontId="0" fillId="0" borderId="0" xfId="0" applyNumberFormat="1"/>
    <xf numFmtId="170" fontId="9" fillId="0" borderId="2" xfId="0" applyNumberFormat="1" applyFont="1" applyBorder="1"/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172" fontId="11" fillId="0" borderId="0" xfId="0" applyNumberFormat="1" applyFont="1"/>
    <xf numFmtId="172" fontId="12" fillId="0" borderId="0" xfId="0" applyNumberFormat="1" applyFont="1" applyBorder="1"/>
    <xf numFmtId="14" fontId="1" fillId="0" borderId="0" xfId="0" applyNumberFormat="1" applyFont="1" applyBorder="1" applyAlignment="1">
      <alignment horizontal="left"/>
    </xf>
    <xf numFmtId="14" fontId="10" fillId="0" borderId="3" xfId="0" applyNumberFormat="1" applyFont="1" applyBorder="1" applyAlignment="1">
      <alignment horizontal="left"/>
    </xf>
    <xf numFmtId="170" fontId="10" fillId="0" borderId="3" xfId="0" applyNumberFormat="1" applyFont="1" applyBorder="1" applyAlignment="1">
      <alignment horizontal="right"/>
    </xf>
    <xf numFmtId="166" fontId="0" fillId="0" borderId="0" xfId="0" applyNumberFormat="1" applyFont="1" applyAlignment="1">
      <alignment horizontal="right"/>
    </xf>
    <xf numFmtId="0" fontId="13" fillId="0" borderId="0" xfId="0" applyFont="1"/>
    <xf numFmtId="171" fontId="14" fillId="0" borderId="0" xfId="0" applyNumberFormat="1" applyFont="1" applyAlignment="1">
      <alignment horizontal="right"/>
    </xf>
    <xf numFmtId="0" fontId="14" fillId="0" borderId="0" xfId="0" applyFont="1"/>
    <xf numFmtId="0" fontId="3" fillId="0" borderId="0" xfId="0" applyFont="1"/>
    <xf numFmtId="170" fontId="14" fillId="0" borderId="0" xfId="0" applyNumberFormat="1" applyFont="1"/>
    <xf numFmtId="0" fontId="15" fillId="0" borderId="0" xfId="0" applyFont="1"/>
    <xf numFmtId="0" fontId="16" fillId="0" borderId="0" xfId="0" applyFont="1"/>
    <xf numFmtId="0" fontId="14" fillId="0" borderId="0" xfId="0" applyFont="1" applyFill="1"/>
    <xf numFmtId="0" fontId="17" fillId="0" borderId="0" xfId="0" applyFont="1"/>
    <xf numFmtId="0" fontId="17" fillId="0" borderId="0" xfId="0" applyFont="1" applyAlignment="1">
      <alignment horizontal="right"/>
    </xf>
    <xf numFmtId="172" fontId="16" fillId="0" borderId="0" xfId="0" applyNumberFormat="1" applyFont="1"/>
    <xf numFmtId="171" fontId="11" fillId="0" borderId="0" xfId="0" applyNumberFormat="1" applyFont="1"/>
    <xf numFmtId="0" fontId="16" fillId="0" borderId="0" xfId="0" applyFont="1" applyBorder="1"/>
    <xf numFmtId="0" fontId="14" fillId="0" borderId="0" xfId="0" applyFont="1" applyBorder="1"/>
    <xf numFmtId="0" fontId="14" fillId="0" borderId="3" xfId="0" applyFont="1" applyBorder="1"/>
    <xf numFmtId="170" fontId="18" fillId="0" borderId="0" xfId="0" applyNumberFormat="1" applyFont="1"/>
    <xf numFmtId="0" fontId="19" fillId="0" borderId="0" xfId="0" applyFont="1"/>
    <xf numFmtId="0" fontId="20" fillId="0" borderId="0" xfId="0" applyFont="1"/>
    <xf numFmtId="170" fontId="20" fillId="0" borderId="0" xfId="0" applyNumberFormat="1" applyFont="1"/>
    <xf numFmtId="0" fontId="21" fillId="0" borderId="0" xfId="0" applyFont="1"/>
    <xf numFmtId="170" fontId="20" fillId="0" borderId="4" xfId="0" applyNumberFormat="1" applyFont="1" applyBorder="1"/>
    <xf numFmtId="168" fontId="2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8" fontId="14" fillId="0" borderId="0" xfId="0" applyNumberFormat="1" applyFont="1" applyBorder="1" applyAlignment="1">
      <alignment horizontal="center"/>
    </xf>
    <xf numFmtId="168" fontId="14" fillId="0" borderId="3" xfId="0" applyNumberFormat="1" applyFont="1" applyBorder="1" applyAlignment="1">
      <alignment horizontal="center"/>
    </xf>
    <xf numFmtId="168" fontId="18" fillId="0" borderId="0" xfId="0" applyNumberFormat="1" applyFont="1" applyAlignment="1">
      <alignment horizontal="center"/>
    </xf>
    <xf numFmtId="170" fontId="22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67" fontId="20" fillId="0" borderId="0" xfId="0" applyNumberFormat="1" applyFont="1" applyFill="1" applyAlignment="1">
      <alignment horizontal="center"/>
    </xf>
    <xf numFmtId="49" fontId="22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166" fontId="0" fillId="0" borderId="0" xfId="0" applyNumberFormat="1"/>
    <xf numFmtId="170" fontId="16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24" fillId="0" borderId="0" xfId="0" applyFont="1"/>
    <xf numFmtId="0" fontId="25" fillId="0" borderId="0" xfId="0" applyFont="1"/>
    <xf numFmtId="167" fontId="26" fillId="0" borderId="0" xfId="0" applyNumberFormat="1" applyFont="1" applyAlignment="1">
      <alignment horizontal="left"/>
    </xf>
    <xf numFmtId="0" fontId="4" fillId="0" borderId="0" xfId="0" applyFont="1"/>
    <xf numFmtId="165" fontId="20" fillId="0" borderId="0" xfId="0" applyNumberFormat="1" applyFont="1"/>
    <xf numFmtId="173" fontId="23" fillId="0" borderId="2" xfId="0" applyNumberFormat="1" applyFont="1" applyBorder="1" applyAlignment="1">
      <alignment horizontal="left"/>
    </xf>
    <xf numFmtId="175" fontId="0" fillId="0" borderId="0" xfId="0" applyNumberFormat="1"/>
    <xf numFmtId="175" fontId="9" fillId="0" borderId="2" xfId="0" applyNumberFormat="1" applyFont="1" applyBorder="1"/>
    <xf numFmtId="0" fontId="0" fillId="0" borderId="0" xfId="0" quotePrefix="1"/>
    <xf numFmtId="0" fontId="6" fillId="0" borderId="0" xfId="0" applyFont="1"/>
    <xf numFmtId="168" fontId="6" fillId="0" borderId="0" xfId="0" applyNumberFormat="1" applyFont="1"/>
    <xf numFmtId="0" fontId="27" fillId="0" borderId="0" xfId="0" applyFont="1"/>
    <xf numFmtId="170" fontId="27" fillId="0" borderId="0" xfId="0" applyNumberFormat="1" applyFont="1"/>
    <xf numFmtId="174" fontId="27" fillId="0" borderId="0" xfId="0" applyNumberFormat="1" applyFont="1"/>
    <xf numFmtId="174" fontId="6" fillId="0" borderId="0" xfId="0" applyNumberFormat="1" applyFont="1"/>
    <xf numFmtId="0" fontId="7" fillId="0" borderId="0" xfId="0" applyFont="1" applyAlignment="1">
      <alignment horizontal="center"/>
    </xf>
    <xf numFmtId="170" fontId="0" fillId="0" borderId="0" xfId="0" applyNumberFormat="1" applyFont="1" applyBorder="1"/>
    <xf numFmtId="176" fontId="5" fillId="0" borderId="0" xfId="0" applyNumberFormat="1" applyFont="1" applyBorder="1" applyAlignment="1">
      <alignment horizontal="left"/>
    </xf>
    <xf numFmtId="177" fontId="20" fillId="0" borderId="0" xfId="0" applyNumberFormat="1" applyFont="1"/>
    <xf numFmtId="177" fontId="20" fillId="0" borderId="4" xfId="0" applyNumberFormat="1" applyFont="1" applyBorder="1"/>
    <xf numFmtId="177" fontId="20" fillId="0" borderId="0" xfId="0" quotePrefix="1" applyNumberFormat="1" applyFont="1"/>
    <xf numFmtId="0" fontId="10" fillId="0" borderId="0" xfId="0" applyFont="1" applyBorder="1"/>
    <xf numFmtId="168" fontId="0" fillId="0" borderId="0" xfId="0" applyNumberFormat="1" applyBorder="1"/>
    <xf numFmtId="168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" fillId="0" borderId="0" xfId="0" applyFont="1" applyBorder="1" applyAlignment="1">
      <alignment horizontal="left"/>
    </xf>
    <xf numFmtId="171" fontId="14" fillId="0" borderId="0" xfId="0" applyNumberFormat="1" applyFont="1" applyBorder="1" applyAlignment="1">
      <alignment horizontal="center"/>
    </xf>
    <xf numFmtId="0" fontId="28" fillId="0" borderId="0" xfId="0" applyFont="1" applyBorder="1"/>
    <xf numFmtId="0" fontId="19" fillId="0" borderId="0" xfId="0" applyFont="1" applyBorder="1"/>
    <xf numFmtId="171" fontId="20" fillId="0" borderId="0" xfId="0" applyNumberFormat="1" applyFont="1" applyBorder="1" applyAlignment="1">
      <alignment horizontal="right"/>
    </xf>
    <xf numFmtId="171" fontId="20" fillId="0" borderId="0" xfId="0" applyNumberFormat="1" applyFont="1" applyBorder="1" applyAlignment="1">
      <alignment horizontal="center"/>
    </xf>
    <xf numFmtId="0" fontId="29" fillId="0" borderId="0" xfId="0" applyFont="1" applyBorder="1"/>
    <xf numFmtId="0" fontId="20" fillId="0" borderId="0" xfId="0" applyFont="1" applyBorder="1"/>
    <xf numFmtId="170" fontId="20" fillId="0" borderId="0" xfId="0" applyNumberFormat="1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170" fontId="30" fillId="0" borderId="0" xfId="0" applyNumberFormat="1" applyFont="1" applyBorder="1" applyAlignment="1">
      <alignment horizontal="right"/>
    </xf>
    <xf numFmtId="165" fontId="20" fillId="0" borderId="0" xfId="0" applyNumberFormat="1" applyFont="1" applyBorder="1" applyAlignment="1">
      <alignment horizontal="left"/>
    </xf>
    <xf numFmtId="176" fontId="4" fillId="0" borderId="0" xfId="0" applyNumberFormat="1" applyFont="1" applyBorder="1" applyAlignment="1">
      <alignment horizontal="left"/>
    </xf>
    <xf numFmtId="170" fontId="20" fillId="0" borderId="0" xfId="0" quotePrefix="1" applyNumberFormat="1" applyFont="1" applyBorder="1" applyAlignment="1">
      <alignment horizontal="right"/>
    </xf>
    <xf numFmtId="176" fontId="4" fillId="0" borderId="0" xfId="0" quotePrefix="1" applyNumberFormat="1" applyFont="1" applyBorder="1" applyAlignment="1">
      <alignment horizontal="left"/>
    </xf>
    <xf numFmtId="170" fontId="20" fillId="0" borderId="0" xfId="0" applyNumberFormat="1" applyFont="1" applyBorder="1"/>
    <xf numFmtId="168" fontId="20" fillId="0" borderId="0" xfId="0" applyNumberFormat="1" applyFont="1" applyBorder="1" applyAlignment="1">
      <alignment horizontal="center"/>
    </xf>
    <xf numFmtId="167" fontId="20" fillId="0" borderId="0" xfId="0" applyNumberFormat="1" applyFont="1" applyBorder="1" applyAlignment="1">
      <alignment horizontal="center"/>
    </xf>
    <xf numFmtId="170" fontId="30" fillId="0" borderId="0" xfId="0" applyNumberFormat="1" applyFont="1" applyBorder="1"/>
    <xf numFmtId="0" fontId="31" fillId="0" borderId="0" xfId="0" applyFont="1" applyBorder="1" applyAlignment="1">
      <alignment horizontal="left"/>
    </xf>
    <xf numFmtId="170" fontId="14" fillId="0" borderId="0" xfId="0" applyNumberFormat="1" applyFont="1" applyBorder="1"/>
    <xf numFmtId="0" fontId="14" fillId="0" borderId="0" xfId="0" applyFont="1" applyBorder="1" applyAlignment="1">
      <alignment horizontal="center"/>
    </xf>
    <xf numFmtId="176" fontId="3" fillId="0" borderId="0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/>
    <xf numFmtId="178" fontId="0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179" fontId="0" fillId="0" borderId="0" xfId="0" applyNumberFormat="1"/>
    <xf numFmtId="168" fontId="32" fillId="0" borderId="0" xfId="0" applyNumberFormat="1" applyFont="1" applyFill="1" applyBorder="1" applyAlignment="1">
      <alignment horizontal="right"/>
    </xf>
    <xf numFmtId="168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workbookViewId="0">
      <selection activeCell="M53" sqref="M53"/>
    </sheetView>
  </sheetViews>
  <sheetFormatPr defaultRowHeight="14.5" x14ac:dyDescent="0.35"/>
  <cols>
    <col min="2" max="2" width="11.1796875" bestFit="1" customWidth="1"/>
    <col min="4" max="4" width="16.1796875" customWidth="1"/>
    <col min="5" max="5" width="19.453125" customWidth="1"/>
    <col min="6" max="6" width="11" bestFit="1" customWidth="1"/>
    <col min="7" max="7" width="4" customWidth="1"/>
    <col min="8" max="8" width="16.1796875" style="56" bestFit="1" customWidth="1"/>
    <col min="9" max="9" width="3.54296875" style="56" customWidth="1"/>
    <col min="10" max="10" width="14" style="56" bestFit="1" customWidth="1"/>
  </cols>
  <sheetData>
    <row r="1" spans="1:10" ht="23.5" x14ac:dyDescent="0.55000000000000004">
      <c r="A1" s="2" t="s">
        <v>0</v>
      </c>
    </row>
    <row r="2" spans="1:10" x14ac:dyDescent="0.35">
      <c r="A2" s="1"/>
      <c r="B2" s="1"/>
      <c r="C2" s="1"/>
      <c r="D2" s="1"/>
      <c r="E2" s="1"/>
      <c r="F2" s="3" t="s">
        <v>1</v>
      </c>
      <c r="G2" s="3"/>
      <c r="H2" s="74" t="s">
        <v>26</v>
      </c>
      <c r="J2" s="74" t="s">
        <v>60</v>
      </c>
    </row>
    <row r="3" spans="1:10" x14ac:dyDescent="0.35">
      <c r="A3" s="21" t="s">
        <v>88</v>
      </c>
      <c r="F3" s="8">
        <v>1140</v>
      </c>
      <c r="H3" s="56">
        <v>441</v>
      </c>
      <c r="J3" s="56">
        <v>35</v>
      </c>
    </row>
    <row r="4" spans="1:10" ht="15" thickBot="1" x14ac:dyDescent="0.4">
      <c r="A4" s="21"/>
      <c r="F4" s="8"/>
    </row>
    <row r="5" spans="1:10" ht="15" thickBot="1" x14ac:dyDescent="0.4">
      <c r="E5" s="4" t="s">
        <v>2</v>
      </c>
      <c r="F5" s="9">
        <f>SUM(F3:F4)</f>
        <v>1140</v>
      </c>
    </row>
    <row r="7" spans="1:10" ht="23.5" x14ac:dyDescent="0.55000000000000004">
      <c r="A7" s="2" t="s">
        <v>3</v>
      </c>
    </row>
    <row r="8" spans="1:10" x14ac:dyDescent="0.35">
      <c r="A8" s="1"/>
      <c r="B8" s="1"/>
      <c r="C8" s="1"/>
      <c r="D8" s="1"/>
      <c r="E8" s="1"/>
      <c r="F8" s="3" t="s">
        <v>1</v>
      </c>
      <c r="H8" s="74"/>
    </row>
    <row r="9" spans="1:10" ht="15" thickBot="1" x14ac:dyDescent="0.4">
      <c r="A9" s="21"/>
      <c r="F9" s="5"/>
    </row>
    <row r="10" spans="1:10" ht="15" thickBot="1" x14ac:dyDescent="0.4">
      <c r="E10" s="4" t="s">
        <v>2</v>
      </c>
      <c r="F10" s="6">
        <f>SUM(F9:F9)</f>
        <v>0</v>
      </c>
    </row>
    <row r="12" spans="1:10" ht="23.5" x14ac:dyDescent="0.55000000000000004">
      <c r="A12" s="2" t="s">
        <v>4</v>
      </c>
    </row>
    <row r="13" spans="1:10" x14ac:dyDescent="0.35">
      <c r="A13" s="1" t="s">
        <v>27</v>
      </c>
      <c r="B13" s="1"/>
      <c r="C13" s="1"/>
      <c r="D13" s="1"/>
      <c r="E13" s="1"/>
      <c r="F13" s="3" t="s">
        <v>1</v>
      </c>
      <c r="G13" s="3"/>
      <c r="H13" s="74"/>
    </row>
    <row r="14" spans="1:10" s="11" customFormat="1" x14ac:dyDescent="0.35">
      <c r="A14" s="11" t="s">
        <v>91</v>
      </c>
      <c r="F14" s="20">
        <v>207.64</v>
      </c>
      <c r="G14" s="12"/>
      <c r="H14" s="57">
        <v>433</v>
      </c>
      <c r="I14" s="57"/>
      <c r="J14" s="57">
        <v>2</v>
      </c>
    </row>
    <row r="15" spans="1:10" x14ac:dyDescent="0.35">
      <c r="A15" s="11" t="s">
        <v>90</v>
      </c>
      <c r="F15" s="54">
        <v>196.02</v>
      </c>
      <c r="H15" s="56">
        <v>434</v>
      </c>
      <c r="J15" s="56">
        <v>3</v>
      </c>
    </row>
    <row r="16" spans="1:10" x14ac:dyDescent="0.35">
      <c r="A16" s="21" t="s">
        <v>92</v>
      </c>
      <c r="F16" s="5">
        <v>907.5</v>
      </c>
      <c r="H16" s="56">
        <v>436</v>
      </c>
      <c r="J16" s="56">
        <v>11</v>
      </c>
    </row>
    <row r="17" spans="1:10" x14ac:dyDescent="0.35">
      <c r="A17" s="21" t="s">
        <v>93</v>
      </c>
      <c r="F17" s="5">
        <v>18.149999999999999</v>
      </c>
      <c r="H17" s="56">
        <v>439</v>
      </c>
      <c r="J17" s="56">
        <v>17</v>
      </c>
    </row>
    <row r="18" spans="1:10" x14ac:dyDescent="0.35">
      <c r="A18" s="21" t="s">
        <v>94</v>
      </c>
      <c r="F18" s="5">
        <v>145.19999999999999</v>
      </c>
      <c r="H18" s="56">
        <v>440</v>
      </c>
      <c r="J18" s="56">
        <v>37</v>
      </c>
    </row>
    <row r="19" spans="1:10" ht="15" thickBot="1" x14ac:dyDescent="0.4">
      <c r="A19" s="21"/>
      <c r="F19" s="5"/>
    </row>
    <row r="20" spans="1:10" ht="15" thickBot="1" x14ac:dyDescent="0.4">
      <c r="A20" s="21"/>
      <c r="E20" s="4" t="s">
        <v>2</v>
      </c>
      <c r="F20" s="6">
        <f>SUM(F14:F18)</f>
        <v>1474.51</v>
      </c>
    </row>
    <row r="22" spans="1:10" ht="23.5" x14ac:dyDescent="0.55000000000000004">
      <c r="A22" s="2" t="s">
        <v>5</v>
      </c>
    </row>
    <row r="23" spans="1:10" x14ac:dyDescent="0.35">
      <c r="A23" s="1"/>
      <c r="B23" s="1"/>
      <c r="C23" s="1"/>
      <c r="D23" s="1"/>
      <c r="E23" s="1"/>
      <c r="F23" s="3" t="s">
        <v>1</v>
      </c>
      <c r="G23" s="3"/>
      <c r="H23" s="74"/>
    </row>
    <row r="24" spans="1:10" ht="15" thickBot="1" x14ac:dyDescent="0.4">
      <c r="A24" s="21"/>
      <c r="B24" s="11"/>
      <c r="C24" s="11"/>
      <c r="D24" s="11"/>
      <c r="E24" s="11"/>
      <c r="F24" s="20"/>
      <c r="G24" s="12"/>
      <c r="H24" s="57"/>
    </row>
    <row r="25" spans="1:10" ht="15" thickBot="1" x14ac:dyDescent="0.4">
      <c r="E25" s="4" t="s">
        <v>2</v>
      </c>
      <c r="F25" s="6">
        <f>SUM(F24:F24)</f>
        <v>0</v>
      </c>
    </row>
    <row r="27" spans="1:10" ht="23.5" x14ac:dyDescent="0.55000000000000004">
      <c r="A27" s="2" t="s">
        <v>6</v>
      </c>
    </row>
    <row r="28" spans="1:10" x14ac:dyDescent="0.35">
      <c r="A28" s="1"/>
      <c r="B28" s="1"/>
      <c r="C28" s="1"/>
      <c r="D28" s="1"/>
      <c r="E28" s="1"/>
      <c r="F28" s="3" t="s">
        <v>1</v>
      </c>
      <c r="G28" s="3"/>
      <c r="H28" s="74"/>
    </row>
    <row r="29" spans="1:10" x14ac:dyDescent="0.35">
      <c r="A29" s="21" t="s">
        <v>83</v>
      </c>
      <c r="F29" s="65">
        <v>240</v>
      </c>
      <c r="H29" s="56">
        <v>435</v>
      </c>
      <c r="J29" s="56">
        <v>10</v>
      </c>
    </row>
    <row r="30" spans="1:10" x14ac:dyDescent="0.35">
      <c r="A30" s="21" t="s">
        <v>84</v>
      </c>
      <c r="F30" s="65">
        <v>7000</v>
      </c>
      <c r="H30" s="56">
        <v>438</v>
      </c>
      <c r="J30" s="56">
        <v>14</v>
      </c>
    </row>
    <row r="31" spans="1:10" ht="15" thickBot="1" x14ac:dyDescent="0.4">
      <c r="A31" s="21"/>
      <c r="F31" s="65"/>
    </row>
    <row r="32" spans="1:10" ht="15" thickBot="1" x14ac:dyDescent="0.4">
      <c r="E32" s="4" t="s">
        <v>2</v>
      </c>
      <c r="F32" s="66">
        <f>SUM(F29:F31)</f>
        <v>7240</v>
      </c>
    </row>
    <row r="34" spans="1:10" ht="23.5" x14ac:dyDescent="0.55000000000000004">
      <c r="A34" s="2" t="s">
        <v>7</v>
      </c>
    </row>
    <row r="35" spans="1:10" x14ac:dyDescent="0.35">
      <c r="A35" s="1"/>
      <c r="B35" s="1"/>
      <c r="C35" s="1"/>
      <c r="D35" s="1"/>
      <c r="E35" s="1"/>
      <c r="F35" s="3" t="s">
        <v>1</v>
      </c>
      <c r="G35" s="3"/>
      <c r="H35" s="74"/>
    </row>
    <row r="36" spans="1:10" ht="15" thickBot="1" x14ac:dyDescent="0.4">
      <c r="A36" s="21"/>
      <c r="F36" s="7"/>
    </row>
    <row r="37" spans="1:10" ht="15" thickBot="1" x14ac:dyDescent="0.4">
      <c r="E37" s="4" t="s">
        <v>2</v>
      </c>
      <c r="F37" s="6">
        <f>SUM(F36:F36)</f>
        <v>0</v>
      </c>
    </row>
    <row r="38" spans="1:10" x14ac:dyDescent="0.35">
      <c r="F38" s="8"/>
    </row>
    <row r="39" spans="1:10" ht="23.5" x14ac:dyDescent="0.55000000000000004">
      <c r="A39" s="2" t="s">
        <v>22</v>
      </c>
    </row>
    <row r="40" spans="1:10" x14ac:dyDescent="0.35">
      <c r="A40" s="1"/>
      <c r="B40" s="1"/>
      <c r="C40" s="1"/>
      <c r="D40" s="1"/>
      <c r="E40" s="1"/>
      <c r="F40" s="3" t="s">
        <v>1</v>
      </c>
      <c r="G40" s="3"/>
      <c r="H40" s="74"/>
      <c r="J40" s="74"/>
    </row>
    <row r="41" spans="1:10" x14ac:dyDescent="0.35">
      <c r="A41" s="21" t="s">
        <v>85</v>
      </c>
      <c r="F41" s="5">
        <v>75</v>
      </c>
      <c r="G41" s="67"/>
      <c r="H41" s="56">
        <v>437</v>
      </c>
      <c r="J41" s="56">
        <v>16</v>
      </c>
    </row>
    <row r="42" spans="1:10" ht="15" thickBot="1" x14ac:dyDescent="0.4">
      <c r="A42" s="21"/>
      <c r="F42" s="5"/>
      <c r="G42" s="67"/>
    </row>
    <row r="43" spans="1:10" ht="15" thickBot="1" x14ac:dyDescent="0.4">
      <c r="E43" s="4" t="s">
        <v>2</v>
      </c>
      <c r="F43" s="6">
        <f>SUM(F41:F42)</f>
        <v>75</v>
      </c>
    </row>
    <row r="46" spans="1:10" ht="23.5" x14ac:dyDescent="0.55000000000000004">
      <c r="A46" s="2" t="s">
        <v>8</v>
      </c>
    </row>
    <row r="47" spans="1:10" x14ac:dyDescent="0.35">
      <c r="A47" s="1"/>
      <c r="B47" s="1"/>
      <c r="C47" s="1"/>
      <c r="D47" s="1"/>
      <c r="E47" s="1"/>
      <c r="F47" s="3" t="s">
        <v>1</v>
      </c>
      <c r="G47" s="3"/>
      <c r="H47" s="74" t="s">
        <v>61</v>
      </c>
    </row>
    <row r="48" spans="1:10" x14ac:dyDescent="0.35">
      <c r="E48" s="111" t="s">
        <v>44</v>
      </c>
      <c r="F48" s="5">
        <v>39.4</v>
      </c>
      <c r="H48" s="56">
        <v>1</v>
      </c>
    </row>
    <row r="49" spans="5:8" x14ac:dyDescent="0.35">
      <c r="E49" s="110" t="s">
        <v>45</v>
      </c>
      <c r="F49" s="5">
        <v>39.4</v>
      </c>
      <c r="H49" s="56">
        <v>5</v>
      </c>
    </row>
    <row r="50" spans="5:8" x14ac:dyDescent="0.35">
      <c r="E50" s="10" t="s">
        <v>46</v>
      </c>
      <c r="F50" s="5">
        <v>39.4</v>
      </c>
      <c r="H50" s="56">
        <v>7</v>
      </c>
    </row>
    <row r="51" spans="5:8" x14ac:dyDescent="0.35">
      <c r="E51" s="111" t="s">
        <v>47</v>
      </c>
      <c r="F51" s="5">
        <v>39.4</v>
      </c>
      <c r="H51" s="56">
        <v>8</v>
      </c>
    </row>
    <row r="52" spans="5:8" x14ac:dyDescent="0.35">
      <c r="E52" s="111" t="s">
        <v>48</v>
      </c>
      <c r="F52" s="5">
        <v>39.4</v>
      </c>
      <c r="H52" s="56">
        <v>12</v>
      </c>
    </row>
    <row r="53" spans="5:8" x14ac:dyDescent="0.35">
      <c r="E53" s="111" t="s">
        <v>49</v>
      </c>
      <c r="F53" s="5">
        <v>39.4</v>
      </c>
      <c r="H53" s="56">
        <v>13</v>
      </c>
    </row>
    <row r="54" spans="5:8" x14ac:dyDescent="0.35">
      <c r="E54" s="111" t="s">
        <v>50</v>
      </c>
      <c r="F54" s="5">
        <v>39.4</v>
      </c>
      <c r="H54" s="56">
        <v>18</v>
      </c>
    </row>
    <row r="55" spans="5:8" x14ac:dyDescent="0.35">
      <c r="E55" s="111" t="s">
        <v>51</v>
      </c>
      <c r="F55" s="5">
        <v>39.4</v>
      </c>
      <c r="H55" s="56">
        <v>20</v>
      </c>
    </row>
    <row r="56" spans="5:8" x14ac:dyDescent="0.35">
      <c r="E56" s="111" t="s">
        <v>52</v>
      </c>
      <c r="F56" s="5">
        <v>39.4</v>
      </c>
      <c r="H56" s="56">
        <v>34</v>
      </c>
    </row>
    <row r="57" spans="5:8" x14ac:dyDescent="0.35">
      <c r="E57" s="111" t="s">
        <v>53</v>
      </c>
      <c r="F57" s="5">
        <v>40.94</v>
      </c>
      <c r="H57" s="56">
        <v>36</v>
      </c>
    </row>
    <row r="58" spans="5:8" x14ac:dyDescent="0.35">
      <c r="E58" s="111" t="s">
        <v>86</v>
      </c>
      <c r="F58" s="5">
        <v>1.25</v>
      </c>
      <c r="H58" s="56">
        <v>36</v>
      </c>
    </row>
    <row r="59" spans="5:8" x14ac:dyDescent="0.35">
      <c r="E59" s="111" t="s">
        <v>54</v>
      </c>
      <c r="F59" s="5">
        <v>40.94</v>
      </c>
      <c r="H59" s="56">
        <v>40</v>
      </c>
    </row>
    <row r="60" spans="5:8" x14ac:dyDescent="0.35">
      <c r="E60" s="111" t="s">
        <v>55</v>
      </c>
      <c r="F60" s="5">
        <v>40.94</v>
      </c>
      <c r="H60" s="56">
        <v>44</v>
      </c>
    </row>
    <row r="61" spans="5:8" ht="15" thickBot="1" x14ac:dyDescent="0.4">
      <c r="E61" s="10"/>
      <c r="F61" s="5"/>
    </row>
    <row r="62" spans="5:8" ht="15" thickBot="1" x14ac:dyDescent="0.4">
      <c r="E62" s="4" t="s">
        <v>2</v>
      </c>
      <c r="F62" s="6">
        <f>SUM(F48:F60)</f>
        <v>478.66999999999996</v>
      </c>
    </row>
    <row r="65" spans="1:2" x14ac:dyDescent="0.35">
      <c r="A65" s="68" t="s">
        <v>2</v>
      </c>
      <c r="B65" s="69">
        <f>F20+F32+F37+F43+F62+F10+F5</f>
        <v>10408.18</v>
      </c>
    </row>
  </sheetData>
  <pageMargins left="0.23622047244094491" right="0.23622047244094491" top="0.15748031496062992" bottom="0.15748031496062992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"/>
  <sheetViews>
    <sheetView topLeftCell="A20" workbookViewId="0">
      <selection activeCell="N29" sqref="N29"/>
    </sheetView>
  </sheetViews>
  <sheetFormatPr defaultRowHeight="14.5" x14ac:dyDescent="0.35"/>
  <cols>
    <col min="2" max="2" width="11.1796875" bestFit="1" customWidth="1"/>
    <col min="5" max="5" width="11.453125" customWidth="1"/>
    <col min="6" max="6" width="10.54296875" bestFit="1" customWidth="1"/>
    <col min="8" max="8" width="9.1796875" style="56" customWidth="1"/>
  </cols>
  <sheetData>
    <row r="1" spans="1:9" ht="23.5" x14ac:dyDescent="0.55000000000000004">
      <c r="A1" s="2" t="s">
        <v>6</v>
      </c>
    </row>
    <row r="2" spans="1:9" x14ac:dyDescent="0.35">
      <c r="A2" s="1"/>
      <c r="B2" s="1"/>
      <c r="C2" s="1"/>
      <c r="D2" s="1"/>
      <c r="E2" s="1"/>
      <c r="F2" s="3" t="s">
        <v>1</v>
      </c>
      <c r="G2" s="3"/>
      <c r="H2" s="74" t="s">
        <v>60</v>
      </c>
    </row>
    <row r="3" spans="1:9" x14ac:dyDescent="0.35">
      <c r="A3" s="59"/>
      <c r="B3" s="11"/>
      <c r="C3" s="11"/>
      <c r="D3" s="11"/>
      <c r="E3" s="11"/>
      <c r="F3" s="58"/>
      <c r="G3" s="12"/>
      <c r="H3" s="57"/>
      <c r="I3" s="11"/>
    </row>
    <row r="4" spans="1:9" x14ac:dyDescent="0.35">
      <c r="A4" s="21" t="s">
        <v>62</v>
      </c>
      <c r="B4" s="11"/>
      <c r="C4" s="11"/>
      <c r="D4" s="11"/>
      <c r="E4" s="11"/>
      <c r="F4" s="58">
        <v>750</v>
      </c>
      <c r="G4" s="12"/>
      <c r="H4" s="57">
        <v>4</v>
      </c>
      <c r="I4" s="11"/>
    </row>
    <row r="5" spans="1:9" x14ac:dyDescent="0.35">
      <c r="A5" s="21" t="s">
        <v>63</v>
      </c>
      <c r="B5" s="11"/>
      <c r="C5" s="11"/>
      <c r="D5" s="11"/>
      <c r="E5" s="11"/>
      <c r="F5" s="58">
        <v>750</v>
      </c>
      <c r="G5" s="12"/>
      <c r="H5" s="57">
        <v>6</v>
      </c>
      <c r="I5" s="11"/>
    </row>
    <row r="6" spans="1:9" x14ac:dyDescent="0.35">
      <c r="A6" s="21"/>
      <c r="B6" s="11"/>
      <c r="C6" s="11"/>
      <c r="D6" s="11"/>
      <c r="E6" s="108">
        <f>SUM(F4:F5)</f>
        <v>1500</v>
      </c>
      <c r="F6" s="58"/>
      <c r="G6" s="12"/>
      <c r="H6" s="57"/>
      <c r="I6" s="11"/>
    </row>
    <row r="7" spans="1:9" x14ac:dyDescent="0.35">
      <c r="A7" s="21"/>
      <c r="B7" s="11"/>
      <c r="C7" s="11"/>
      <c r="D7" s="11"/>
      <c r="E7" s="11"/>
      <c r="F7" s="58"/>
      <c r="G7" s="12"/>
      <c r="H7" s="57"/>
      <c r="I7" s="11"/>
    </row>
    <row r="8" spans="1:9" x14ac:dyDescent="0.35">
      <c r="A8" s="21" t="s">
        <v>64</v>
      </c>
      <c r="B8" s="11"/>
      <c r="C8" s="11"/>
      <c r="D8" s="11"/>
      <c r="E8" s="11"/>
      <c r="F8" s="58">
        <v>1000</v>
      </c>
      <c r="G8" s="12"/>
      <c r="H8" s="57">
        <v>15</v>
      </c>
      <c r="I8" s="11"/>
    </row>
    <row r="9" spans="1:9" x14ac:dyDescent="0.35">
      <c r="A9" s="21"/>
      <c r="B9" s="11"/>
      <c r="C9" s="11"/>
      <c r="D9" s="11"/>
      <c r="E9" s="11"/>
      <c r="F9" s="58"/>
      <c r="G9" s="12"/>
      <c r="H9" s="57"/>
      <c r="I9" s="11"/>
    </row>
    <row r="10" spans="1:9" x14ac:dyDescent="0.35">
      <c r="A10" s="59">
        <v>2023</v>
      </c>
      <c r="B10" s="11"/>
      <c r="C10" s="11"/>
      <c r="D10" s="11"/>
      <c r="E10" s="11"/>
      <c r="F10" s="58"/>
      <c r="G10" s="12"/>
      <c r="H10" s="57"/>
      <c r="I10" s="11"/>
    </row>
    <row r="11" spans="1:9" x14ac:dyDescent="0.35">
      <c r="A11" s="21" t="s">
        <v>65</v>
      </c>
      <c r="B11" s="11"/>
      <c r="C11" s="11"/>
      <c r="D11" s="11"/>
      <c r="E11" s="11"/>
      <c r="F11" s="58">
        <v>200</v>
      </c>
      <c r="G11" s="12"/>
      <c r="H11" s="57">
        <v>21</v>
      </c>
      <c r="I11" s="11"/>
    </row>
    <row r="12" spans="1:9" x14ac:dyDescent="0.35">
      <c r="A12" s="21" t="s">
        <v>66</v>
      </c>
      <c r="B12" s="11"/>
      <c r="C12" s="11"/>
      <c r="D12" s="11"/>
      <c r="E12" s="11"/>
      <c r="F12" s="58">
        <v>200</v>
      </c>
      <c r="G12" s="12"/>
      <c r="H12" s="57">
        <v>21</v>
      </c>
      <c r="I12" s="11"/>
    </row>
    <row r="13" spans="1:9" x14ac:dyDescent="0.35">
      <c r="A13" s="21" t="s">
        <v>67</v>
      </c>
      <c r="B13" s="11"/>
      <c r="C13" s="11"/>
      <c r="D13" s="11"/>
      <c r="E13" s="11"/>
      <c r="F13" s="58">
        <v>100</v>
      </c>
      <c r="G13" s="12"/>
      <c r="H13" s="57">
        <v>22</v>
      </c>
      <c r="I13" s="11"/>
    </row>
    <row r="14" spans="1:9" x14ac:dyDescent="0.35">
      <c r="A14" s="21" t="s">
        <v>68</v>
      </c>
      <c r="B14" s="11"/>
      <c r="C14" s="11"/>
      <c r="D14" s="11"/>
      <c r="E14" s="11"/>
      <c r="F14" s="58">
        <v>100</v>
      </c>
      <c r="G14" s="12"/>
      <c r="H14" s="57">
        <v>23</v>
      </c>
      <c r="I14" s="11"/>
    </row>
    <row r="15" spans="1:9" x14ac:dyDescent="0.35">
      <c r="A15" s="21" t="s">
        <v>69</v>
      </c>
      <c r="B15" s="11"/>
      <c r="C15" s="11"/>
      <c r="D15" s="11"/>
      <c r="E15" s="11"/>
      <c r="F15" s="58">
        <v>100</v>
      </c>
      <c r="G15" s="12"/>
      <c r="H15" s="57">
        <v>24</v>
      </c>
      <c r="I15" s="11"/>
    </row>
    <row r="16" spans="1:9" x14ac:dyDescent="0.35">
      <c r="A16" s="21" t="s">
        <v>70</v>
      </c>
      <c r="B16" s="11"/>
      <c r="C16" s="11"/>
      <c r="D16" s="11"/>
      <c r="E16" s="11"/>
      <c r="F16" s="58">
        <v>100</v>
      </c>
      <c r="G16" s="12"/>
      <c r="H16" s="57">
        <v>24</v>
      </c>
      <c r="I16" s="11"/>
    </row>
    <row r="17" spans="1:9" x14ac:dyDescent="0.35">
      <c r="A17" s="21" t="s">
        <v>71</v>
      </c>
      <c r="B17" s="11"/>
      <c r="C17" s="11"/>
      <c r="D17" s="11"/>
      <c r="E17" s="11"/>
      <c r="F17" s="58">
        <v>100</v>
      </c>
      <c r="G17" s="12"/>
      <c r="H17" s="57">
        <v>25</v>
      </c>
      <c r="I17" s="11"/>
    </row>
    <row r="18" spans="1:9" x14ac:dyDescent="0.35">
      <c r="A18" s="21" t="s">
        <v>72</v>
      </c>
      <c r="B18" s="11"/>
      <c r="C18" s="11"/>
      <c r="D18" s="11"/>
      <c r="E18" s="11"/>
      <c r="F18" s="58">
        <v>200</v>
      </c>
      <c r="G18" s="12"/>
      <c r="H18" s="57">
        <v>26</v>
      </c>
      <c r="I18" s="11"/>
    </row>
    <row r="19" spans="1:9" x14ac:dyDescent="0.35">
      <c r="A19" s="21" t="s">
        <v>73</v>
      </c>
      <c r="B19" s="11"/>
      <c r="C19" s="11"/>
      <c r="D19" s="11"/>
      <c r="E19" s="11"/>
      <c r="F19" s="58">
        <v>100</v>
      </c>
      <c r="G19" s="12"/>
      <c r="H19" s="57">
        <v>27</v>
      </c>
      <c r="I19" s="11"/>
    </row>
    <row r="20" spans="1:9" x14ac:dyDescent="0.35">
      <c r="A20" s="21" t="s">
        <v>74</v>
      </c>
      <c r="B20" s="11"/>
      <c r="C20" s="11"/>
      <c r="D20" s="11"/>
      <c r="E20" s="11"/>
      <c r="F20" s="58">
        <v>100</v>
      </c>
      <c r="G20" s="12"/>
      <c r="H20" s="57">
        <v>28</v>
      </c>
      <c r="I20" s="11"/>
    </row>
    <row r="21" spans="1:9" x14ac:dyDescent="0.35">
      <c r="A21" s="21" t="s">
        <v>75</v>
      </c>
      <c r="B21" s="11"/>
      <c r="C21" s="11"/>
      <c r="D21" s="11"/>
      <c r="E21" s="11"/>
      <c r="F21" s="58">
        <v>100</v>
      </c>
      <c r="G21" s="12"/>
      <c r="H21" s="57">
        <v>29</v>
      </c>
      <c r="I21" s="11"/>
    </row>
    <row r="22" spans="1:9" x14ac:dyDescent="0.35">
      <c r="A22" s="21" t="s">
        <v>76</v>
      </c>
      <c r="B22" s="11"/>
      <c r="C22" s="11"/>
      <c r="D22" s="11"/>
      <c r="E22" s="11"/>
      <c r="F22" s="58">
        <v>100</v>
      </c>
      <c r="G22" s="12"/>
      <c r="H22" s="57">
        <v>30</v>
      </c>
      <c r="I22" s="11"/>
    </row>
    <row r="23" spans="1:9" x14ac:dyDescent="0.35">
      <c r="A23" s="21" t="s">
        <v>77</v>
      </c>
      <c r="B23" s="11"/>
      <c r="C23" s="11"/>
      <c r="D23" s="11"/>
      <c r="E23" s="11"/>
      <c r="F23" s="58">
        <v>100</v>
      </c>
      <c r="G23" s="12"/>
      <c r="H23" s="57">
        <v>31</v>
      </c>
      <c r="I23" s="11"/>
    </row>
    <row r="24" spans="1:9" x14ac:dyDescent="0.35">
      <c r="A24" s="21" t="s">
        <v>78</v>
      </c>
      <c r="B24" s="11"/>
      <c r="C24" s="11"/>
      <c r="D24" s="11"/>
      <c r="E24" s="11"/>
      <c r="F24" s="58">
        <v>100</v>
      </c>
      <c r="G24" s="12"/>
      <c r="H24" s="57">
        <v>32</v>
      </c>
      <c r="I24" s="11"/>
    </row>
    <row r="25" spans="1:9" x14ac:dyDescent="0.35">
      <c r="A25" s="21" t="s">
        <v>79</v>
      </c>
      <c r="B25" s="11"/>
      <c r="C25" s="11"/>
      <c r="D25" s="11"/>
      <c r="E25" s="11"/>
      <c r="F25" s="58">
        <v>100</v>
      </c>
      <c r="G25" s="12"/>
      <c r="H25" s="57">
        <v>33</v>
      </c>
      <c r="I25" s="11"/>
    </row>
    <row r="26" spans="1:9" x14ac:dyDescent="0.35">
      <c r="A26" s="21" t="s">
        <v>80</v>
      </c>
      <c r="B26" s="11"/>
      <c r="C26" s="11"/>
      <c r="D26" s="11"/>
      <c r="E26" s="11"/>
      <c r="F26" s="58">
        <v>100</v>
      </c>
      <c r="G26" s="12"/>
      <c r="H26" s="57">
        <v>39</v>
      </c>
      <c r="I26" s="11"/>
    </row>
    <row r="27" spans="1:9" x14ac:dyDescent="0.35">
      <c r="A27" s="21" t="s">
        <v>81</v>
      </c>
      <c r="B27" s="11"/>
      <c r="C27" s="11"/>
      <c r="D27" s="11"/>
      <c r="E27" s="11"/>
      <c r="F27" s="58">
        <v>100</v>
      </c>
      <c r="G27" s="12"/>
      <c r="H27" s="57">
        <v>41</v>
      </c>
      <c r="I27" s="11"/>
    </row>
    <row r="28" spans="1:9" x14ac:dyDescent="0.35">
      <c r="A28" s="21" t="s">
        <v>82</v>
      </c>
      <c r="B28" s="11"/>
      <c r="C28" s="11"/>
      <c r="D28" s="11"/>
      <c r="E28" s="11"/>
      <c r="F28" s="58">
        <v>100</v>
      </c>
      <c r="G28" s="12"/>
      <c r="H28" s="57">
        <v>42</v>
      </c>
      <c r="I28" s="11"/>
    </row>
    <row r="29" spans="1:9" x14ac:dyDescent="0.35">
      <c r="A29" s="21"/>
      <c r="B29" s="11"/>
      <c r="C29" s="11"/>
      <c r="D29" s="11"/>
      <c r="E29" s="108">
        <f>SUM(F11:F28)</f>
        <v>2100</v>
      </c>
      <c r="F29" s="107"/>
      <c r="G29" s="12"/>
      <c r="H29" s="57"/>
      <c r="I29" s="11"/>
    </row>
    <row r="30" spans="1:9" ht="15" thickBot="1" x14ac:dyDescent="0.4">
      <c r="A30" s="21"/>
      <c r="B30" s="11"/>
      <c r="C30" s="11"/>
      <c r="D30" s="11"/>
      <c r="E30" s="11"/>
      <c r="F30" s="58"/>
      <c r="G30" s="12"/>
      <c r="H30" s="57"/>
      <c r="I30" s="11"/>
    </row>
    <row r="31" spans="1:9" ht="15" thickBot="1" x14ac:dyDescent="0.4">
      <c r="A31" s="11"/>
      <c r="E31" s="4" t="s">
        <v>2</v>
      </c>
      <c r="F31" s="9">
        <f>SUM(F3:F30)</f>
        <v>4600</v>
      </c>
    </row>
    <row r="33" spans="1:8" ht="23.5" x14ac:dyDescent="0.55000000000000004">
      <c r="A33" s="2" t="s">
        <v>33</v>
      </c>
    </row>
    <row r="34" spans="1:8" x14ac:dyDescent="0.35">
      <c r="A34" s="1"/>
      <c r="B34" s="1"/>
      <c r="C34" s="1"/>
      <c r="D34" s="1"/>
      <c r="E34" s="1"/>
      <c r="F34" s="3" t="s">
        <v>1</v>
      </c>
      <c r="G34" s="3"/>
      <c r="H34" s="74" t="s">
        <v>60</v>
      </c>
    </row>
    <row r="35" spans="1:8" x14ac:dyDescent="0.35">
      <c r="A35" s="1"/>
      <c r="B35" s="1"/>
      <c r="C35" s="1"/>
      <c r="D35" s="1"/>
      <c r="E35" s="12" t="s">
        <v>56</v>
      </c>
      <c r="F35" s="109">
        <v>26.18</v>
      </c>
      <c r="G35" s="3"/>
      <c r="H35" s="57">
        <v>3</v>
      </c>
    </row>
    <row r="36" spans="1:8" x14ac:dyDescent="0.35">
      <c r="A36" s="1"/>
      <c r="B36" s="1"/>
      <c r="C36" s="1"/>
      <c r="D36" s="1"/>
      <c r="E36" s="12" t="s">
        <v>57</v>
      </c>
      <c r="F36" s="109">
        <v>244.06</v>
      </c>
      <c r="G36" s="3"/>
      <c r="H36" s="57">
        <v>9</v>
      </c>
    </row>
    <row r="37" spans="1:8" x14ac:dyDescent="0.35">
      <c r="A37" s="1"/>
      <c r="B37" s="1"/>
      <c r="C37" s="1"/>
      <c r="D37" s="1"/>
      <c r="E37" s="12" t="s">
        <v>58</v>
      </c>
      <c r="F37" s="109">
        <v>440.5</v>
      </c>
      <c r="G37" s="3"/>
      <c r="H37" s="57">
        <v>19</v>
      </c>
    </row>
    <row r="38" spans="1:8" x14ac:dyDescent="0.35">
      <c r="A38" s="1"/>
      <c r="B38" s="1"/>
      <c r="C38" s="1"/>
      <c r="D38" s="1"/>
      <c r="E38" s="12" t="s">
        <v>59</v>
      </c>
      <c r="F38" s="109">
        <v>556.17999999999995</v>
      </c>
      <c r="G38" s="3"/>
      <c r="H38" s="57">
        <v>38</v>
      </c>
    </row>
    <row r="39" spans="1:8" ht="15" thickBot="1" x14ac:dyDescent="0.4">
      <c r="A39" s="21"/>
      <c r="B39" s="11"/>
      <c r="C39" s="11"/>
      <c r="D39" s="11"/>
      <c r="E39" s="12"/>
      <c r="F39" s="109"/>
      <c r="G39" s="12"/>
      <c r="H39" s="57"/>
    </row>
    <row r="40" spans="1:8" ht="15" thickBot="1" x14ac:dyDescent="0.4">
      <c r="E40" s="4" t="s">
        <v>2</v>
      </c>
      <c r="F40" s="9">
        <f>SUM(F35:F38)</f>
        <v>1266.92</v>
      </c>
    </row>
    <row r="43" spans="1:8" ht="23.5" x14ac:dyDescent="0.55000000000000004">
      <c r="A43" s="2" t="s">
        <v>0</v>
      </c>
    </row>
    <row r="45" spans="1:8" x14ac:dyDescent="0.35">
      <c r="A45" t="s">
        <v>89</v>
      </c>
      <c r="F45" s="112">
        <v>190</v>
      </c>
      <c r="H45" s="56">
        <v>43</v>
      </c>
    </row>
    <row r="46" spans="1:8" ht="15" thickBot="1" x14ac:dyDescent="0.4"/>
    <row r="47" spans="1:8" ht="15" thickBot="1" x14ac:dyDescent="0.4">
      <c r="E47" s="4" t="s">
        <v>2</v>
      </c>
      <c r="F47" s="9">
        <f>SUM(F42:F45)</f>
        <v>190</v>
      </c>
    </row>
    <row r="50" spans="1:2" x14ac:dyDescent="0.35">
      <c r="A50" s="70" t="s">
        <v>2</v>
      </c>
      <c r="B50" s="71">
        <f>F40+F31+F47</f>
        <v>6056.92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3"/>
  <sheetViews>
    <sheetView workbookViewId="0">
      <selection activeCell="E8" sqref="E8"/>
    </sheetView>
  </sheetViews>
  <sheetFormatPr defaultRowHeight="14.5" x14ac:dyDescent="0.35"/>
  <cols>
    <col min="3" max="3" width="10" customWidth="1"/>
    <col min="5" max="5" width="12.7265625" bestFit="1" customWidth="1"/>
    <col min="6" max="6" width="11.54296875" bestFit="1" customWidth="1"/>
    <col min="7" max="7" width="10.54296875" bestFit="1" customWidth="1"/>
    <col min="8" max="8" width="9.54296875" bestFit="1" customWidth="1"/>
    <col min="9" max="9" width="10.54296875" bestFit="1" customWidth="1"/>
  </cols>
  <sheetData>
    <row r="3" spans="1:9" x14ac:dyDescent="0.35">
      <c r="A3" t="s">
        <v>9</v>
      </c>
      <c r="E3" s="72">
        <f>IN!B50</f>
        <v>6056.92</v>
      </c>
      <c r="F3" s="8"/>
      <c r="G3" s="8"/>
      <c r="I3" s="8"/>
    </row>
    <row r="4" spans="1:9" x14ac:dyDescent="0.35">
      <c r="A4" t="s">
        <v>10</v>
      </c>
      <c r="E4" s="73">
        <f>OUT!B65</f>
        <v>10408.18</v>
      </c>
      <c r="F4" s="8"/>
      <c r="G4" s="8"/>
    </row>
    <row r="6" spans="1:9" x14ac:dyDescent="0.35">
      <c r="A6" t="s">
        <v>40</v>
      </c>
      <c r="E6" s="81">
        <v>27567.02</v>
      </c>
      <c r="F6" s="8"/>
      <c r="H6" s="8"/>
    </row>
    <row r="7" spans="1:9" x14ac:dyDescent="0.35">
      <c r="A7" t="s">
        <v>41</v>
      </c>
      <c r="E7" s="113">
        <v>23215.759999999998</v>
      </c>
      <c r="F7" s="8"/>
      <c r="H7" s="8"/>
    </row>
    <row r="8" spans="1:9" x14ac:dyDescent="0.35">
      <c r="F8" s="8"/>
    </row>
    <row r="9" spans="1:9" x14ac:dyDescent="0.35">
      <c r="A9" t="s">
        <v>42</v>
      </c>
      <c r="E9" s="5">
        <v>210000</v>
      </c>
      <c r="F9" s="8"/>
    </row>
    <row r="10" spans="1:9" x14ac:dyDescent="0.35">
      <c r="A10" t="s">
        <v>43</v>
      </c>
      <c r="E10" s="5">
        <v>210000</v>
      </c>
      <c r="F10" s="8"/>
    </row>
    <row r="13" spans="1:9" x14ac:dyDescent="0.35">
      <c r="F13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8"/>
  <sheetViews>
    <sheetView tabSelected="1" topLeftCell="A10" workbookViewId="0">
      <selection activeCell="A36" sqref="A36:B36"/>
    </sheetView>
  </sheetViews>
  <sheetFormatPr defaultColWidth="9.1796875" defaultRowHeight="15.5" x14ac:dyDescent="0.35"/>
  <cols>
    <col min="1" max="1" width="47.26953125" style="27" customWidth="1"/>
    <col min="2" max="2" width="18" style="27" customWidth="1"/>
    <col min="3" max="3" width="12.7265625" style="53" bestFit="1" customWidth="1"/>
    <col min="4" max="4" width="19.81640625" style="27" customWidth="1"/>
    <col min="5" max="5" width="13.1796875" style="27" customWidth="1"/>
    <col min="6" max="6" width="9.1796875" style="27"/>
    <col min="7" max="8" width="10.7265625" style="27" bestFit="1" customWidth="1"/>
    <col min="9" max="16384" width="9.1796875" style="27"/>
  </cols>
  <sheetData>
    <row r="1" spans="1:8" x14ac:dyDescent="0.35">
      <c r="A1" s="80" t="s">
        <v>36</v>
      </c>
      <c r="B1" s="81">
        <v>27567.02</v>
      </c>
      <c r="C1" s="82"/>
      <c r="D1" s="83"/>
      <c r="E1" s="14"/>
      <c r="F1" s="14"/>
      <c r="G1" s="29"/>
      <c r="H1" s="30"/>
    </row>
    <row r="2" spans="1:8" x14ac:dyDescent="0.35">
      <c r="A2" s="84" t="s">
        <v>37</v>
      </c>
      <c r="B2" s="81">
        <v>210000</v>
      </c>
      <c r="C2" s="85"/>
      <c r="D2" s="86"/>
      <c r="E2" s="23"/>
      <c r="F2" s="22"/>
    </row>
    <row r="3" spans="1:8" x14ac:dyDescent="0.35">
      <c r="A3" s="87" t="s">
        <v>11</v>
      </c>
      <c r="B3" s="88"/>
      <c r="C3" s="89"/>
      <c r="D3" s="90"/>
      <c r="E3" s="23"/>
      <c r="F3" s="22"/>
    </row>
    <row r="4" spans="1:8" x14ac:dyDescent="0.35">
      <c r="A4" s="91" t="s">
        <v>34</v>
      </c>
      <c r="B4" s="75">
        <f>IN!E6</f>
        <v>1500</v>
      </c>
      <c r="C4" s="89"/>
      <c r="D4" s="90"/>
      <c r="E4" s="23"/>
      <c r="F4" s="22"/>
    </row>
    <row r="5" spans="1:8" x14ac:dyDescent="0.35">
      <c r="A5" s="91" t="s">
        <v>95</v>
      </c>
      <c r="B5" s="75">
        <f>IN!E29</f>
        <v>2100</v>
      </c>
      <c r="C5" s="89"/>
      <c r="D5" s="90"/>
      <c r="E5" s="23"/>
      <c r="F5" s="22"/>
    </row>
    <row r="6" spans="1:8" x14ac:dyDescent="0.35">
      <c r="A6" s="91" t="s">
        <v>32</v>
      </c>
      <c r="B6" s="75">
        <f>IN!F8</f>
        <v>1000</v>
      </c>
      <c r="C6" s="89"/>
      <c r="D6" s="90"/>
      <c r="E6" s="23"/>
      <c r="F6" s="22"/>
    </row>
    <row r="7" spans="1:8" x14ac:dyDescent="0.35">
      <c r="A7" s="91" t="s">
        <v>33</v>
      </c>
      <c r="B7" s="92">
        <f>IN!F40</f>
        <v>1266.92</v>
      </c>
      <c r="C7" s="89"/>
      <c r="D7" s="90"/>
      <c r="E7" s="23"/>
      <c r="F7" s="22"/>
    </row>
    <row r="8" spans="1:8" x14ac:dyDescent="0.35">
      <c r="A8" s="91" t="s">
        <v>96</v>
      </c>
      <c r="B8" s="92">
        <f>IN!F47</f>
        <v>190</v>
      </c>
      <c r="C8" s="89"/>
      <c r="D8" s="90"/>
      <c r="E8" s="23"/>
      <c r="F8" s="22"/>
    </row>
    <row r="9" spans="1:8" x14ac:dyDescent="0.35">
      <c r="A9" s="93" t="s">
        <v>2</v>
      </c>
      <c r="B9" s="94">
        <f>SUM(B4:B8)</f>
        <v>6056.92</v>
      </c>
      <c r="C9" s="89"/>
      <c r="D9" s="90"/>
      <c r="E9" s="23"/>
      <c r="F9" s="22"/>
    </row>
    <row r="10" spans="1:8" x14ac:dyDescent="0.35">
      <c r="A10" s="91"/>
      <c r="B10" s="92"/>
      <c r="C10" s="89"/>
      <c r="D10" s="90"/>
      <c r="E10" s="23"/>
      <c r="F10" s="22"/>
    </row>
    <row r="11" spans="1:8" x14ac:dyDescent="0.35">
      <c r="A11" s="87" t="s">
        <v>13</v>
      </c>
      <c r="B11" s="92"/>
      <c r="C11" s="89"/>
      <c r="D11" s="80" t="s">
        <v>35</v>
      </c>
      <c r="E11" s="60"/>
      <c r="F11" s="22"/>
    </row>
    <row r="12" spans="1:8" x14ac:dyDescent="0.35">
      <c r="A12" s="91" t="s">
        <v>14</v>
      </c>
      <c r="B12" s="92">
        <f>OUT!F5</f>
        <v>1140</v>
      </c>
      <c r="C12" s="89"/>
      <c r="D12" s="95">
        <v>1080</v>
      </c>
      <c r="E12" s="61"/>
      <c r="F12" s="22"/>
    </row>
    <row r="13" spans="1:8" x14ac:dyDescent="0.35">
      <c r="A13" s="91" t="s">
        <v>97</v>
      </c>
      <c r="B13" s="92">
        <v>0</v>
      </c>
      <c r="C13" s="89"/>
      <c r="D13" s="96"/>
      <c r="E13" s="61"/>
      <c r="F13" s="22"/>
      <c r="G13" s="55"/>
      <c r="H13" s="55"/>
    </row>
    <row r="14" spans="1:8" x14ac:dyDescent="0.35">
      <c r="A14" s="91" t="s">
        <v>22</v>
      </c>
      <c r="B14" s="92">
        <f>OUT!F43</f>
        <v>75</v>
      </c>
      <c r="C14" s="89"/>
      <c r="D14" s="96">
        <v>1500</v>
      </c>
      <c r="E14" s="61"/>
      <c r="F14" s="22"/>
      <c r="G14" s="55"/>
      <c r="H14" s="55"/>
    </row>
    <row r="15" spans="1:8" x14ac:dyDescent="0.35">
      <c r="A15" s="91" t="s">
        <v>15</v>
      </c>
      <c r="B15" s="92">
        <f>OUT!F20</f>
        <v>1474.51</v>
      </c>
      <c r="C15" s="89"/>
      <c r="D15" s="96">
        <v>1452</v>
      </c>
      <c r="E15" s="61"/>
      <c r="F15" s="22"/>
      <c r="H15" s="31"/>
    </row>
    <row r="16" spans="1:8" x14ac:dyDescent="0.35">
      <c r="A16" s="91" t="s">
        <v>30</v>
      </c>
      <c r="B16" s="92">
        <v>0</v>
      </c>
      <c r="C16" s="89"/>
      <c r="D16" s="96"/>
      <c r="E16" s="61"/>
      <c r="F16" s="22"/>
      <c r="H16" s="31"/>
    </row>
    <row r="17" spans="1:9" x14ac:dyDescent="0.35">
      <c r="A17" s="91" t="s">
        <v>16</v>
      </c>
      <c r="B17" s="92">
        <v>0</v>
      </c>
      <c r="C17" s="89"/>
      <c r="D17" s="96"/>
      <c r="E17" s="61"/>
      <c r="F17" s="22"/>
      <c r="H17" s="31"/>
    </row>
    <row r="18" spans="1:9" x14ac:dyDescent="0.35">
      <c r="A18" s="91" t="s">
        <v>5</v>
      </c>
      <c r="B18" s="97">
        <v>0</v>
      </c>
      <c r="C18" s="89"/>
      <c r="D18" s="98"/>
      <c r="F18" s="22"/>
      <c r="H18" s="31"/>
    </row>
    <row r="19" spans="1:9" x14ac:dyDescent="0.35">
      <c r="A19" s="91" t="s">
        <v>29</v>
      </c>
      <c r="B19" s="99">
        <v>0</v>
      </c>
      <c r="C19" s="89"/>
      <c r="D19" s="96">
        <v>6000</v>
      </c>
      <c r="E19" s="62"/>
      <c r="F19" s="32"/>
      <c r="H19" s="15"/>
    </row>
    <row r="20" spans="1:9" x14ac:dyDescent="0.35">
      <c r="A20" s="91" t="s">
        <v>18</v>
      </c>
      <c r="B20" s="99">
        <f>OUT!F62</f>
        <v>478.66999999999996</v>
      </c>
      <c r="C20" s="100"/>
      <c r="D20" s="96"/>
      <c r="E20" s="61"/>
      <c r="F20" s="26"/>
    </row>
    <row r="21" spans="1:9" x14ac:dyDescent="0.35">
      <c r="A21" s="91" t="s">
        <v>87</v>
      </c>
      <c r="B21" s="99">
        <f>OUT!F32</f>
        <v>7240</v>
      </c>
      <c r="C21" s="101"/>
      <c r="D21" s="96">
        <v>7240</v>
      </c>
      <c r="E21" s="61"/>
      <c r="F21" s="26"/>
      <c r="G21" s="16"/>
    </row>
    <row r="22" spans="1:9" x14ac:dyDescent="0.35">
      <c r="A22" s="33"/>
      <c r="B22" s="99"/>
      <c r="C22" s="101"/>
      <c r="D22" s="96"/>
      <c r="E22" s="61"/>
      <c r="F22" s="26"/>
      <c r="G22" s="16"/>
    </row>
    <row r="23" spans="1:9" x14ac:dyDescent="0.35">
      <c r="A23" s="93" t="s">
        <v>2</v>
      </c>
      <c r="B23" s="102">
        <f>SUM(B12:B22)</f>
        <v>10408.18</v>
      </c>
      <c r="C23" s="101"/>
      <c r="D23" s="76">
        <f>SUM(D12:D22)</f>
        <v>17272</v>
      </c>
      <c r="E23" s="61"/>
      <c r="F23" s="26"/>
      <c r="G23" s="16"/>
    </row>
    <row r="24" spans="1:9" x14ac:dyDescent="0.35">
      <c r="A24" s="103"/>
      <c r="B24" s="104"/>
      <c r="C24" s="105"/>
      <c r="D24" s="106"/>
      <c r="E24" s="24"/>
    </row>
    <row r="25" spans="1:9" x14ac:dyDescent="0.35">
      <c r="A25" s="80" t="s">
        <v>38</v>
      </c>
      <c r="B25" s="81">
        <f>B1+B9-B23</f>
        <v>23215.760000000002</v>
      </c>
      <c r="C25" s="114"/>
      <c r="D25" s="33"/>
      <c r="E25" s="24"/>
    </row>
    <row r="26" spans="1:9" x14ac:dyDescent="0.35">
      <c r="A26" s="17" t="s">
        <v>39</v>
      </c>
      <c r="B26" s="81">
        <v>210000</v>
      </c>
      <c r="C26" s="44"/>
      <c r="D26" s="34"/>
      <c r="E26" s="34"/>
      <c r="F26" s="33"/>
      <c r="G26" s="33"/>
    </row>
    <row r="27" spans="1:9" ht="16" thickBot="1" x14ac:dyDescent="0.4">
      <c r="A27" s="18"/>
      <c r="B27" s="19"/>
      <c r="C27" s="45"/>
      <c r="D27" s="35"/>
      <c r="E27" s="35"/>
      <c r="F27" s="33"/>
      <c r="G27" s="33"/>
    </row>
    <row r="28" spans="1:9" ht="16" thickTop="1" x14ac:dyDescent="0.35">
      <c r="A28" s="23"/>
      <c r="B28" s="25"/>
      <c r="C28" s="43"/>
    </row>
    <row r="29" spans="1:9" x14ac:dyDescent="0.35">
      <c r="A29" s="13" t="s">
        <v>98</v>
      </c>
      <c r="B29" s="36"/>
      <c r="C29" s="46"/>
    </row>
    <row r="30" spans="1:9" x14ac:dyDescent="0.35">
      <c r="A30" s="37" t="s">
        <v>19</v>
      </c>
      <c r="B30" s="39"/>
      <c r="C30" s="42"/>
      <c r="D30" s="37" t="s">
        <v>20</v>
      </c>
      <c r="E30" s="77"/>
      <c r="F30" s="40"/>
      <c r="G30" s="40"/>
      <c r="H30" s="40"/>
      <c r="I30" s="40"/>
    </row>
    <row r="31" spans="1:9" x14ac:dyDescent="0.35">
      <c r="A31" s="38" t="s">
        <v>21</v>
      </c>
      <c r="B31" s="92">
        <v>1200</v>
      </c>
      <c r="C31" s="47"/>
      <c r="F31" s="40"/>
      <c r="G31" s="40"/>
      <c r="H31" s="40"/>
      <c r="I31" s="40"/>
    </row>
    <row r="32" spans="1:9" x14ac:dyDescent="0.35">
      <c r="A32" s="38" t="s">
        <v>25</v>
      </c>
      <c r="B32" s="92">
        <v>0</v>
      </c>
      <c r="C32" s="47"/>
      <c r="D32" s="38"/>
      <c r="E32" s="77"/>
      <c r="F32" s="40"/>
      <c r="G32" s="40"/>
      <c r="H32" s="40"/>
      <c r="I32" s="40"/>
    </row>
    <row r="33" spans="1:9" x14ac:dyDescent="0.35">
      <c r="A33" s="38" t="s">
        <v>31</v>
      </c>
      <c r="B33" s="99">
        <v>7240</v>
      </c>
      <c r="C33" s="48"/>
      <c r="D33" s="38"/>
      <c r="E33" s="77"/>
      <c r="F33" s="40"/>
      <c r="G33" s="40"/>
      <c r="H33" s="40"/>
      <c r="I33" s="40"/>
    </row>
    <row r="34" spans="1:9" x14ac:dyDescent="0.35">
      <c r="A34" s="38" t="s">
        <v>22</v>
      </c>
      <c r="B34" s="92">
        <f>OUT!F62</f>
        <v>478.66999999999996</v>
      </c>
      <c r="C34" s="49"/>
      <c r="D34" s="38"/>
      <c r="E34" s="77"/>
      <c r="F34" s="40"/>
      <c r="G34" s="40"/>
      <c r="H34" s="40"/>
      <c r="I34" s="40"/>
    </row>
    <row r="35" spans="1:9" x14ac:dyDescent="0.35">
      <c r="A35" s="38" t="s">
        <v>4</v>
      </c>
      <c r="B35" s="63">
        <v>1500</v>
      </c>
      <c r="C35" s="49"/>
      <c r="D35" s="38"/>
      <c r="E35" s="77"/>
      <c r="F35" s="40"/>
      <c r="G35" s="40"/>
      <c r="H35" s="40"/>
      <c r="I35" s="40"/>
    </row>
    <row r="36" spans="1:9" x14ac:dyDescent="0.35">
      <c r="A36" s="38" t="s">
        <v>23</v>
      </c>
      <c r="B36" s="63">
        <v>0</v>
      </c>
      <c r="C36" s="50"/>
      <c r="D36" s="38"/>
      <c r="E36" s="77"/>
      <c r="F36" s="40"/>
      <c r="G36" s="40"/>
      <c r="H36" s="40"/>
      <c r="I36" s="40"/>
    </row>
    <row r="37" spans="1:9" x14ac:dyDescent="0.35">
      <c r="A37" s="38" t="s">
        <v>17</v>
      </c>
      <c r="B37" s="63">
        <v>0</v>
      </c>
      <c r="C37" s="49"/>
      <c r="D37" s="38"/>
      <c r="E37" s="77"/>
      <c r="F37" s="40"/>
      <c r="G37" s="40"/>
      <c r="H37" s="40"/>
      <c r="I37" s="40"/>
    </row>
    <row r="38" spans="1:9" x14ac:dyDescent="0.35">
      <c r="A38" s="38" t="s">
        <v>5</v>
      </c>
      <c r="B38" s="63">
        <v>0</v>
      </c>
      <c r="C38" s="47"/>
      <c r="D38" s="91" t="s">
        <v>32</v>
      </c>
      <c r="E38" s="79">
        <v>1000</v>
      </c>
      <c r="F38" s="40"/>
      <c r="G38" s="40"/>
      <c r="H38" s="40"/>
      <c r="I38" s="40"/>
    </row>
    <row r="39" spans="1:9" x14ac:dyDescent="0.35">
      <c r="A39" s="38" t="s">
        <v>28</v>
      </c>
      <c r="B39" s="63">
        <v>20000</v>
      </c>
      <c r="C39" s="47"/>
      <c r="D39" s="38" t="s">
        <v>12</v>
      </c>
      <c r="E39" s="79">
        <v>2200</v>
      </c>
      <c r="F39" s="40"/>
      <c r="G39" s="40"/>
      <c r="H39" s="40"/>
      <c r="I39" s="40"/>
    </row>
    <row r="40" spans="1:9" ht="16" thickBot="1" x14ac:dyDescent="0.4">
      <c r="A40" s="38"/>
      <c r="B40" s="63"/>
      <c r="C40" s="47"/>
      <c r="D40" s="38"/>
      <c r="E40" s="79"/>
      <c r="F40" s="40"/>
      <c r="G40" s="40"/>
      <c r="H40" s="40"/>
      <c r="I40" s="40"/>
    </row>
    <row r="41" spans="1:9" ht="16" thickBot="1" x14ac:dyDescent="0.4">
      <c r="A41" s="38"/>
      <c r="B41" s="41">
        <f>SUM(B31:B39)</f>
        <v>30418.67</v>
      </c>
      <c r="C41" s="51"/>
      <c r="D41" s="38"/>
      <c r="E41" s="78">
        <f>SUM(E32:E40)</f>
        <v>3200</v>
      </c>
      <c r="F41" s="38"/>
      <c r="G41" s="40"/>
      <c r="H41" s="40"/>
      <c r="I41" s="40"/>
    </row>
    <row r="42" spans="1:9" ht="16" thickBot="1" x14ac:dyDescent="0.4">
      <c r="A42" s="23"/>
      <c r="B42" s="23"/>
      <c r="C42" s="52" t="s">
        <v>24</v>
      </c>
      <c r="D42" s="64">
        <f>E41-B41</f>
        <v>-27218.67</v>
      </c>
      <c r="E42" s="23"/>
      <c r="F42" s="23"/>
    </row>
    <row r="43" spans="1:9" x14ac:dyDescent="0.35">
      <c r="A43" s="28"/>
      <c r="B43" s="23"/>
      <c r="C43" s="43"/>
      <c r="D43" s="23"/>
      <c r="E43" s="23"/>
      <c r="F43" s="23"/>
    </row>
    <row r="44" spans="1:9" x14ac:dyDescent="0.35">
      <c r="A44" s="23"/>
      <c r="B44" s="23"/>
      <c r="C44" s="43"/>
      <c r="D44" s="23"/>
      <c r="E44" s="23"/>
      <c r="F44" s="23"/>
    </row>
    <row r="45" spans="1:9" x14ac:dyDescent="0.35">
      <c r="A45" s="23"/>
      <c r="B45" s="25"/>
      <c r="C45" s="43"/>
      <c r="D45" s="23"/>
      <c r="E45" s="23"/>
      <c r="F45" s="23"/>
    </row>
    <row r="46" spans="1:9" x14ac:dyDescent="0.35">
      <c r="A46" s="23"/>
      <c r="B46" s="23"/>
      <c r="C46" s="43"/>
      <c r="D46" s="23"/>
      <c r="E46" s="23"/>
      <c r="F46" s="23"/>
    </row>
    <row r="47" spans="1:9" x14ac:dyDescent="0.35">
      <c r="A47" s="23"/>
      <c r="B47" s="23"/>
      <c r="C47" s="43"/>
      <c r="D47" s="23"/>
      <c r="E47" s="23"/>
      <c r="F47" s="23"/>
    </row>
    <row r="48" spans="1:9" x14ac:dyDescent="0.35">
      <c r="A48" s="23"/>
      <c r="B48" s="23"/>
      <c r="C48" s="43"/>
      <c r="D48" s="23"/>
      <c r="E48" s="23"/>
      <c r="F48" s="23"/>
    </row>
    <row r="49" spans="1:6" x14ac:dyDescent="0.35">
      <c r="A49" s="23"/>
      <c r="B49" s="23"/>
      <c r="C49" s="43"/>
      <c r="D49" s="23"/>
      <c r="E49" s="23"/>
      <c r="F49" s="23"/>
    </row>
    <row r="50" spans="1:6" x14ac:dyDescent="0.35">
      <c r="A50" s="23"/>
      <c r="B50" s="23"/>
      <c r="C50" s="43"/>
      <c r="D50" s="23"/>
      <c r="E50" s="23"/>
      <c r="F50" s="23"/>
    </row>
    <row r="51" spans="1:6" x14ac:dyDescent="0.35">
      <c r="A51" s="23"/>
      <c r="B51" s="23"/>
      <c r="C51" s="43"/>
      <c r="D51" s="23"/>
      <c r="E51" s="23"/>
      <c r="F51" s="23"/>
    </row>
    <row r="52" spans="1:6" x14ac:dyDescent="0.35">
      <c r="A52" s="23"/>
      <c r="B52" s="23"/>
      <c r="C52" s="43"/>
      <c r="D52" s="23"/>
      <c r="E52" s="23"/>
      <c r="F52" s="23"/>
    </row>
    <row r="53" spans="1:6" x14ac:dyDescent="0.35">
      <c r="A53" s="23"/>
      <c r="B53" s="23"/>
      <c r="C53" s="43"/>
      <c r="D53" s="23"/>
      <c r="E53" s="23"/>
      <c r="F53" s="23"/>
    </row>
    <row r="54" spans="1:6" x14ac:dyDescent="0.35">
      <c r="A54" s="23"/>
      <c r="B54" s="23"/>
      <c r="C54" s="43"/>
      <c r="D54" s="23"/>
      <c r="E54" s="23"/>
      <c r="F54" s="23"/>
    </row>
    <row r="55" spans="1:6" x14ac:dyDescent="0.35">
      <c r="A55" s="23"/>
      <c r="B55" s="23"/>
      <c r="C55" s="43"/>
      <c r="D55" s="23"/>
      <c r="E55" s="23"/>
      <c r="F55" s="23"/>
    </row>
    <row r="56" spans="1:6" x14ac:dyDescent="0.35">
      <c r="A56" s="23"/>
      <c r="B56" s="23"/>
      <c r="C56" s="43"/>
      <c r="D56" s="23"/>
      <c r="E56" s="23"/>
      <c r="F56" s="23"/>
    </row>
    <row r="57" spans="1:6" x14ac:dyDescent="0.35">
      <c r="A57" s="23"/>
      <c r="B57" s="23"/>
      <c r="C57" s="43"/>
      <c r="D57" s="23"/>
      <c r="E57" s="23"/>
      <c r="F57" s="23"/>
    </row>
    <row r="58" spans="1:6" x14ac:dyDescent="0.35">
      <c r="A58" s="23"/>
      <c r="B58" s="23"/>
      <c r="C58" s="43"/>
      <c r="D58" s="23"/>
      <c r="E58" s="23"/>
      <c r="F58" s="23"/>
    </row>
  </sheetData>
  <pageMargins left="0.70866141732283472" right="0.17" top="0.28000000000000003" bottom="0.3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OUT</vt:lpstr>
      <vt:lpstr>IN</vt:lpstr>
      <vt:lpstr>TOTAL</vt:lpstr>
      <vt:lpstr>Annual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Buytaert</dc:creator>
  <cp:lastModifiedBy>Ivan Bartolo</cp:lastModifiedBy>
  <cp:lastPrinted>2022-03-04T09:23:54Z</cp:lastPrinted>
  <dcterms:created xsi:type="dcterms:W3CDTF">2012-03-28T13:08:20Z</dcterms:created>
  <dcterms:modified xsi:type="dcterms:W3CDTF">2024-03-18T14:14:15Z</dcterms:modified>
</cp:coreProperties>
</file>